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77" i="1" l="1"/>
  <c r="C77" i="1"/>
  <c r="C43" i="1"/>
  <c r="C45" i="1" s="1"/>
  <c r="C91" i="1"/>
  <c r="C101" i="1" l="1"/>
</calcChain>
</file>

<file path=xl/sharedStrings.xml><?xml version="1.0" encoding="utf-8"?>
<sst xmlns="http://schemas.openxmlformats.org/spreadsheetml/2006/main" count="97" uniqueCount="92">
  <si>
    <t>дезобработка</t>
  </si>
  <si>
    <t>Налоги от зарплаты 30,2%</t>
  </si>
  <si>
    <t xml:space="preserve">   Коммунальные платежи на содержание и ремонт МКД</t>
  </si>
  <si>
    <t xml:space="preserve">РАСХОДЫ </t>
  </si>
  <si>
    <t xml:space="preserve">в рублях </t>
  </si>
  <si>
    <t>аварийная служба(услуги связи)</t>
  </si>
  <si>
    <t>обслуживание лифта,страхование</t>
  </si>
  <si>
    <t>сумма</t>
  </si>
  <si>
    <t>ВСЕГО РАСХОДОВ</t>
  </si>
  <si>
    <t>СТАТЬИ РАСХОДОВ</t>
  </si>
  <si>
    <t>в рублях</t>
  </si>
  <si>
    <t>Обслуживание лифта</t>
  </si>
  <si>
    <t>Комиссия банка</t>
  </si>
  <si>
    <t>Техподдержка,обслуживание сайта УК</t>
  </si>
  <si>
    <t>Аварийная служба</t>
  </si>
  <si>
    <t>Электронная отчетность</t>
  </si>
  <si>
    <t>Налог (УСН)</t>
  </si>
  <si>
    <t>Обслуживание,эл.ключ и техподдержка сайта ГИС ЖКХ</t>
  </si>
  <si>
    <t xml:space="preserve">Техподдержка программы 1С </t>
  </si>
  <si>
    <t>Юридические услуги</t>
  </si>
  <si>
    <t>Почтовые услуги</t>
  </si>
  <si>
    <t>Начисление статьи"Содержание и ремонт" в месяц</t>
  </si>
  <si>
    <t>общехозяйствен.расходы (канцтов,бумага,содержан. офиса)</t>
  </si>
  <si>
    <t>Налоги от фонда зарплаты 30,2%</t>
  </si>
  <si>
    <t>Оплачено</t>
  </si>
  <si>
    <t>ИТОГО</t>
  </si>
  <si>
    <t xml:space="preserve">1."МТС" договор  размещение оборудования               (500 руб.в месяц)                </t>
  </si>
  <si>
    <t>2."ЭР-Телеком"договор  размещение оборудования  (1600руб.в месяц)</t>
  </si>
  <si>
    <t>3."ТрансТелеком"договор размещение оборудования (1500 руб.в месяц)</t>
  </si>
  <si>
    <t>5. "Вымпелком" договор размещение оборудования (550 руб.в месяц)</t>
  </si>
  <si>
    <t xml:space="preserve">   Оплата от провайдеров,взнос за доп.площадь</t>
  </si>
  <si>
    <t xml:space="preserve">Резерв на отпуска </t>
  </si>
  <si>
    <t xml:space="preserve">налог (УСН) </t>
  </si>
  <si>
    <t>приобретение оргтехники:МФУ,принтер</t>
  </si>
  <si>
    <t>Фонд оплаты труда</t>
  </si>
  <si>
    <t xml:space="preserve">Резерв на отпуска,компенсации </t>
  </si>
  <si>
    <t>6."Ростелеком" договор размещение оборудования (1000 руб.в месяц)</t>
  </si>
  <si>
    <t>Погашено(Оплачено)</t>
  </si>
  <si>
    <t>ремонт  в подъезде(работа,краска,кисть,шпаклевка)</t>
  </si>
  <si>
    <t>ремонт водоснабжения(материалы,сварка,работы)</t>
  </si>
  <si>
    <t>пломбы-1078 разные</t>
  </si>
  <si>
    <t xml:space="preserve">Фонд оплаты труда </t>
  </si>
  <si>
    <t>ж.д.по пер.ОРБИТАЛЬНАЯ 74/1</t>
  </si>
  <si>
    <t>ж.д.по Орбитальная 74/1</t>
  </si>
  <si>
    <t>7."Сумма Телеком"договор размещение оборудования (1500 руб.в месяц)</t>
  </si>
  <si>
    <r>
      <t xml:space="preserve">Постоянные </t>
    </r>
    <r>
      <rPr>
        <b/>
        <i/>
        <u/>
        <sz val="11"/>
        <rFont val="Arial Cyr"/>
        <charset val="204"/>
      </rPr>
      <t>ежемесячные расходы</t>
    </r>
    <r>
      <rPr>
        <b/>
        <i/>
        <sz val="11"/>
        <rFont val="Arial Cyr"/>
        <charset val="204"/>
      </rPr>
      <t xml:space="preserve"> статьи"содержание и ремонт жилья"</t>
    </r>
  </si>
  <si>
    <r>
      <rPr>
        <b/>
        <sz val="11"/>
        <rFont val="Arial Cyr"/>
        <charset val="204"/>
      </rPr>
      <t>ШТРАФЫ ПЕНИ СУДЕБНЫЕ РАСХОДЫ по искам ПОСТАВЩИКОВ</t>
    </r>
    <r>
      <rPr>
        <sz val="11"/>
        <rFont val="Arial Cyr"/>
        <charset val="204"/>
      </rPr>
      <t xml:space="preserve"> </t>
    </r>
  </si>
  <si>
    <t>ОТЧЕТ по статье "Содержание и ремонт жилья " за  2019год</t>
  </si>
  <si>
    <t xml:space="preserve">инвентарь , хозматер.(соль1600),краска800 </t>
  </si>
  <si>
    <t>электронн.отчетность-665,заправка катриджа-1820</t>
  </si>
  <si>
    <t>озеленение-6025,услуги садовника-21000</t>
  </si>
  <si>
    <t>граффити-3410</t>
  </si>
  <si>
    <t>комиссия банка40244,почтовые расходы-1995,17</t>
  </si>
  <si>
    <t>услуги связи,ин-т -9125 аренда,охрана офиса-42283,гсм-19600</t>
  </si>
  <si>
    <t>обучение512,подписка 1769</t>
  </si>
  <si>
    <t>замок-193,сверло-194,инвентарь-560,хозтовары648,6,перчатки 325,ключи150</t>
  </si>
  <si>
    <t>общехозяйственные расходы 8400уборка офиса12000,канцтов-5251,46</t>
  </si>
  <si>
    <t>обслуж.сайт УК- 3374,6=.,техподержка программы1с-11330=</t>
  </si>
  <si>
    <t>юридические услуги-50606 выписка ЕГР1273</t>
  </si>
  <si>
    <t>содержание,уборка мусорной площадки</t>
  </si>
  <si>
    <t>изготовление решетки с материалами,ремонт входов в подъезде</t>
  </si>
  <si>
    <t xml:space="preserve">4."Русмедиа"  реклама в лифтах (3 лифта *120руб) расторжен. с 01.11.19гр </t>
  </si>
  <si>
    <t>ПОЛУЧЕНО ДОПОЛНИТЕЛЬНЫХ ДОХОДОВ ЗА   2019г</t>
  </si>
  <si>
    <t>1.Ростовские теплосети - госпошлина</t>
  </si>
  <si>
    <t>2.Ростовские теплосети -пени</t>
  </si>
  <si>
    <t>3. Энергосбыт- пени</t>
  </si>
  <si>
    <t>4. Административный штраф (графити)</t>
  </si>
  <si>
    <t>8.Взносы за доп.площадь</t>
  </si>
  <si>
    <t>5.Дефицит статьи "содержание и ремонт ж/дом"</t>
  </si>
  <si>
    <t>Чек-онлайн</t>
  </si>
  <si>
    <t xml:space="preserve">ДОХОДЫ ВСЕГО: </t>
  </si>
  <si>
    <t xml:space="preserve">ДЕФИЦИТ </t>
  </si>
  <si>
    <t xml:space="preserve"> необход тариф-26,38 руб</t>
  </si>
  <si>
    <t>покос травы 8033,50,чистка снега 1562,5</t>
  </si>
  <si>
    <t>подготовка,промывка системы  отопл. к отопит.сезону,гидроопрессовка</t>
  </si>
  <si>
    <t>техобслуживание  УУТЭ-18600,поверка приборов(УУТЭ)3500</t>
  </si>
  <si>
    <t>ремонт дорожного покрытия,благоустр.территории(доп)</t>
  </si>
  <si>
    <t>обследование дымоходов и венканалов,восстановление вентиляции(доп)</t>
  </si>
  <si>
    <t>эл.лампы,клемы, замена общедомовые Эл.счетчиков,трансформаторов(доп)</t>
  </si>
  <si>
    <t>замена подающего трубопровода ГВС и отопления в подвале 100метров(доп)</t>
  </si>
  <si>
    <t>техобслуживание  газопровода Внутридомового(доп)</t>
  </si>
  <si>
    <t>Чек-Онлайн (доп)</t>
  </si>
  <si>
    <t>(Дополнительные затраты и работы на 136899,88 руб.)</t>
  </si>
  <si>
    <t>Техобслуживание газопроводаВД</t>
  </si>
  <si>
    <t>Техобслуживание УУТЭ</t>
  </si>
  <si>
    <t>Услуги связи,интернет,</t>
  </si>
  <si>
    <t>Заправка катриджа,содерж оргтехники</t>
  </si>
  <si>
    <t>Подписка,обучение</t>
  </si>
  <si>
    <t>План на 2020г</t>
  </si>
  <si>
    <t>Ремонт лифт.</t>
  </si>
  <si>
    <t>???</t>
  </si>
  <si>
    <t>на 1м2=422684/12/Площ д.=5,45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</si>
</sst>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i/>
      <u/>
      <sz val="11"/>
      <name val="Arial Cyr"/>
      <charset val="204"/>
    </font>
    <font>
      <u/>
      <sz val="10"/>
      <name val="Arial Cyr"/>
      <charset val="204"/>
    </font>
    <font>
      <u/>
      <sz val="11"/>
      <name val="Arial Cyr"/>
      <charset val="204"/>
    </font>
    <font>
      <u/>
      <sz val="11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4" fillId="0" borderId="3" xfId="0" applyFont="1" applyBorder="1"/>
    <xf numFmtId="0" fontId="2" fillId="0" borderId="3" xfId="0" applyFont="1" applyBorder="1"/>
    <xf numFmtId="0" fontId="3" fillId="0" borderId="3" xfId="0" applyFont="1" applyBorder="1"/>
    <xf numFmtId="0" fontId="3" fillId="0" borderId="5" xfId="0" applyFont="1" applyBorder="1"/>
    <xf numFmtId="0" fontId="5" fillId="0" borderId="0" xfId="0" applyFont="1"/>
    <xf numFmtId="0" fontId="3" fillId="0" borderId="2" xfId="0" applyFont="1" applyBorder="1"/>
    <xf numFmtId="0" fontId="0" fillId="0" borderId="0" xfId="0" applyFont="1"/>
    <xf numFmtId="0" fontId="0" fillId="0" borderId="0" xfId="0" applyBorder="1"/>
    <xf numFmtId="0" fontId="6" fillId="0" borderId="0" xfId="0" applyFont="1"/>
    <xf numFmtId="0" fontId="7" fillId="0" borderId="0" xfId="0" applyFont="1"/>
    <xf numFmtId="49" fontId="5" fillId="0" borderId="0" xfId="0" applyNumberFormat="1" applyFont="1" applyBorder="1" applyAlignment="1"/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/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0" xfId="0" applyFont="1" applyFill="1" applyBorder="1"/>
    <xf numFmtId="0" fontId="9" fillId="0" borderId="1" xfId="0" applyFont="1" applyFill="1" applyBorder="1"/>
    <xf numFmtId="2" fontId="6" fillId="0" borderId="7" xfId="0" applyNumberFormat="1" applyFont="1" applyBorder="1"/>
    <xf numFmtId="0" fontId="6" fillId="0" borderId="11" xfId="0" applyFont="1" applyBorder="1"/>
    <xf numFmtId="0" fontId="9" fillId="0" borderId="3" xfId="0" applyFont="1" applyFill="1" applyBorder="1"/>
    <xf numFmtId="2" fontId="8" fillId="0" borderId="7" xfId="0" applyNumberFormat="1" applyFont="1" applyBorder="1"/>
    <xf numFmtId="0" fontId="8" fillId="0" borderId="11" xfId="0" applyFont="1" applyBorder="1"/>
    <xf numFmtId="0" fontId="8" fillId="0" borderId="0" xfId="0" applyFont="1" applyBorder="1"/>
    <xf numFmtId="0" fontId="9" fillId="0" borderId="3" xfId="0" applyFont="1" applyBorder="1"/>
    <xf numFmtId="2" fontId="8" fillId="0" borderId="0" xfId="0" applyNumberFormat="1" applyFont="1" applyBorder="1"/>
    <xf numFmtId="2" fontId="9" fillId="0" borderId="7" xfId="0" applyNumberFormat="1" applyFont="1" applyBorder="1"/>
    <xf numFmtId="0" fontId="5" fillId="0" borderId="11" xfId="0" applyFont="1" applyBorder="1"/>
    <xf numFmtId="2" fontId="5" fillId="0" borderId="7" xfId="0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2" fontId="6" fillId="0" borderId="10" xfId="0" applyNumberFormat="1" applyFont="1" applyBorder="1"/>
    <xf numFmtId="2" fontId="6" fillId="0" borderId="4" xfId="0" applyNumberFormat="1" applyFont="1" applyBorder="1"/>
    <xf numFmtId="0" fontId="8" fillId="0" borderId="4" xfId="0" applyFont="1" applyBorder="1"/>
    <xf numFmtId="1" fontId="6" fillId="0" borderId="0" xfId="0" applyNumberFormat="1" applyFont="1" applyBorder="1"/>
    <xf numFmtId="2" fontId="5" fillId="0" borderId="0" xfId="0" applyNumberFormat="1" applyFont="1"/>
    <xf numFmtId="49" fontId="9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8" fillId="0" borderId="3" xfId="0" applyFont="1" applyBorder="1"/>
    <xf numFmtId="0" fontId="6" fillId="0" borderId="5" xfId="0" applyFont="1" applyBorder="1"/>
    <xf numFmtId="0" fontId="6" fillId="0" borderId="0" xfId="0" applyFont="1" applyAlignment="1">
      <alignment horizontal="right"/>
    </xf>
    <xf numFmtId="1" fontId="6" fillId="0" borderId="0" xfId="0" applyNumberFormat="1" applyFont="1"/>
    <xf numFmtId="0" fontId="8" fillId="2" borderId="0" xfId="0" applyFont="1" applyFill="1" applyBorder="1"/>
    <xf numFmtId="0" fontId="9" fillId="2" borderId="3" xfId="0" applyFont="1" applyFill="1" applyBorder="1"/>
    <xf numFmtId="1" fontId="9" fillId="2" borderId="3" xfId="0" applyNumberFormat="1" applyFont="1" applyFill="1" applyBorder="1"/>
    <xf numFmtId="0" fontId="11" fillId="0" borderId="0" xfId="0" applyFont="1"/>
    <xf numFmtId="0" fontId="6" fillId="0" borderId="0" xfId="0" applyFont="1" applyBorder="1" applyAlignment="1">
      <alignment horizontal="right"/>
    </xf>
    <xf numFmtId="1" fontId="2" fillId="0" borderId="5" xfId="0" applyNumberFormat="1" applyFont="1" applyBorder="1"/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4" borderId="0" xfId="0" applyFont="1" applyFill="1" applyBorder="1"/>
    <xf numFmtId="0" fontId="9" fillId="4" borderId="3" xfId="0" applyFont="1" applyFill="1" applyBorder="1"/>
    <xf numFmtId="1" fontId="9" fillId="4" borderId="3" xfId="0" applyNumberFormat="1" applyFont="1" applyFill="1" applyBorder="1"/>
    <xf numFmtId="0" fontId="5" fillId="4" borderId="0" xfId="0" applyFont="1" applyFill="1"/>
    <xf numFmtId="0" fontId="12" fillId="0" borderId="0" xfId="0" applyFont="1"/>
    <xf numFmtId="1" fontId="13" fillId="0" borderId="0" xfId="0" applyNumberFormat="1" applyFont="1"/>
    <xf numFmtId="0" fontId="5" fillId="3" borderId="5" xfId="0" applyFont="1" applyFill="1" applyBorder="1"/>
    <xf numFmtId="4" fontId="6" fillId="0" borderId="0" xfId="0" applyNumberFormat="1" applyFont="1"/>
    <xf numFmtId="3" fontId="6" fillId="0" borderId="0" xfId="0" applyNumberFormat="1" applyFont="1"/>
    <xf numFmtId="0" fontId="9" fillId="0" borderId="5" xfId="0" applyFont="1" applyBorder="1"/>
    <xf numFmtId="0" fontId="5" fillId="3" borderId="1" xfId="0" applyFont="1" applyFill="1" applyBorder="1"/>
    <xf numFmtId="0" fontId="5" fillId="3" borderId="2" xfId="0" applyFont="1" applyFill="1" applyBorder="1"/>
    <xf numFmtId="2" fontId="5" fillId="0" borderId="0" xfId="0" applyNumberFormat="1" applyFont="1" applyBorder="1"/>
    <xf numFmtId="0" fontId="5" fillId="3" borderId="3" xfId="0" applyFont="1" applyFill="1" applyBorder="1"/>
    <xf numFmtId="0" fontId="8" fillId="5" borderId="0" xfId="0" applyFont="1" applyFill="1" applyBorder="1"/>
    <xf numFmtId="0" fontId="9" fillId="5" borderId="1" xfId="0" applyFont="1" applyFill="1" applyBorder="1"/>
    <xf numFmtId="0" fontId="9" fillId="5" borderId="3" xfId="0" applyFont="1" applyFill="1" applyBorder="1"/>
    <xf numFmtId="1" fontId="9" fillId="5" borderId="3" xfId="0" applyNumberFormat="1" applyFont="1" applyFill="1" applyBorder="1"/>
    <xf numFmtId="0" fontId="5" fillId="5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tabSelected="1" topLeftCell="A20" zoomScaleNormal="100" workbookViewId="0">
      <selection activeCell="B24" sqref="B24:C28"/>
    </sheetView>
  </sheetViews>
  <sheetFormatPr defaultRowHeight="13.2" x14ac:dyDescent="0.25"/>
  <cols>
    <col min="1" max="1" width="4.109375" customWidth="1"/>
    <col min="2" max="2" width="77.44140625" customWidth="1"/>
    <col min="3" max="3" width="26.109375" customWidth="1"/>
    <col min="4" max="4" width="37.44140625" hidden="1" customWidth="1"/>
    <col min="5" max="5" width="14.33203125" customWidth="1"/>
    <col min="6" max="6" width="12" customWidth="1"/>
  </cols>
  <sheetData>
    <row r="1" spans="1:6" ht="15" x14ac:dyDescent="0.25">
      <c r="A1" s="3"/>
      <c r="B1" s="17" t="s">
        <v>47</v>
      </c>
      <c r="C1" s="17"/>
      <c r="D1" s="18"/>
      <c r="E1" s="19"/>
      <c r="F1" s="2"/>
    </row>
    <row r="2" spans="1:6" ht="15" x14ac:dyDescent="0.25">
      <c r="A2" s="1"/>
      <c r="B2" s="20" t="s">
        <v>42</v>
      </c>
      <c r="C2" s="11"/>
      <c r="D2" s="20"/>
      <c r="E2" s="20"/>
      <c r="F2" s="2"/>
    </row>
    <row r="3" spans="1:6" ht="15.6" thickBot="1" x14ac:dyDescent="0.3">
      <c r="A3" s="1"/>
      <c r="B3" s="11"/>
      <c r="C3" s="11"/>
      <c r="D3" s="21" t="s">
        <v>4</v>
      </c>
      <c r="E3" s="11"/>
    </row>
    <row r="4" spans="1:6" ht="15" x14ac:dyDescent="0.25">
      <c r="A4" s="4"/>
      <c r="B4" s="22" t="s">
        <v>70</v>
      </c>
      <c r="C4" s="64">
        <v>1536115.4</v>
      </c>
      <c r="D4" s="26"/>
      <c r="E4" s="11" t="s">
        <v>88</v>
      </c>
    </row>
    <row r="5" spans="1:6" ht="15" x14ac:dyDescent="0.25">
      <c r="A5" s="6">
        <v>1</v>
      </c>
      <c r="B5" s="24" t="s">
        <v>2</v>
      </c>
      <c r="C5" s="62">
        <v>1455005.4</v>
      </c>
      <c r="D5" s="19">
        <v>951350.7</v>
      </c>
      <c r="E5" s="60"/>
    </row>
    <row r="6" spans="1:6" ht="15.6" thickBot="1" x14ac:dyDescent="0.3">
      <c r="A6" s="5">
        <v>2</v>
      </c>
      <c r="B6" s="24" t="s">
        <v>30</v>
      </c>
      <c r="C6" s="63">
        <v>81110</v>
      </c>
      <c r="D6" s="29"/>
      <c r="E6" s="60"/>
    </row>
    <row r="7" spans="1:6" ht="15" x14ac:dyDescent="0.25">
      <c r="A7" s="4"/>
      <c r="B7" s="26"/>
      <c r="C7" s="23"/>
      <c r="D7" s="24"/>
      <c r="E7" s="19"/>
      <c r="F7" s="14"/>
    </row>
    <row r="8" spans="1:6" ht="15.6" thickBot="1" x14ac:dyDescent="0.3">
      <c r="A8" s="6"/>
      <c r="B8" s="29" t="s">
        <v>3</v>
      </c>
      <c r="C8" s="25" t="s">
        <v>7</v>
      </c>
      <c r="D8" s="27"/>
      <c r="E8" s="28"/>
      <c r="F8" s="14"/>
    </row>
    <row r="9" spans="1:6" ht="15.6" customHeight="1" x14ac:dyDescent="0.3">
      <c r="A9" s="8"/>
      <c r="B9" s="79" t="s">
        <v>41</v>
      </c>
      <c r="C9" s="80">
        <v>838584</v>
      </c>
      <c r="D9" s="32"/>
      <c r="E9" s="33"/>
      <c r="F9" s="14"/>
    </row>
    <row r="10" spans="1:6" ht="15.6" customHeight="1" x14ac:dyDescent="0.3">
      <c r="A10" s="8"/>
      <c r="B10" s="79" t="s">
        <v>31</v>
      </c>
      <c r="C10" s="81">
        <v>82800</v>
      </c>
      <c r="D10" s="32"/>
      <c r="E10" s="33"/>
      <c r="F10" s="14"/>
    </row>
    <row r="11" spans="1:6" ht="18" customHeight="1" x14ac:dyDescent="0.3">
      <c r="A11" s="7"/>
      <c r="B11" s="79" t="s">
        <v>1</v>
      </c>
      <c r="C11" s="82">
        <v>278258</v>
      </c>
      <c r="D11" s="35"/>
      <c r="E11" s="36"/>
      <c r="F11" s="14"/>
    </row>
    <row r="12" spans="1:6" ht="18" hidden="1" customHeight="1" x14ac:dyDescent="0.3">
      <c r="A12" s="7"/>
      <c r="B12" s="79"/>
      <c r="C12" s="83"/>
      <c r="D12" s="35"/>
      <c r="E12" s="36"/>
      <c r="F12" s="14"/>
    </row>
    <row r="13" spans="1:6" ht="17.399999999999999" customHeight="1" x14ac:dyDescent="0.3">
      <c r="A13" s="7"/>
      <c r="B13" s="79" t="s">
        <v>48</v>
      </c>
      <c r="C13" s="81">
        <v>2400</v>
      </c>
      <c r="D13" s="35"/>
      <c r="E13" s="36"/>
      <c r="F13" s="14"/>
    </row>
    <row r="14" spans="1:6" ht="15.6" customHeight="1" x14ac:dyDescent="0.3">
      <c r="A14" s="7"/>
      <c r="B14" s="79" t="s">
        <v>73</v>
      </c>
      <c r="C14" s="82">
        <v>9595.58</v>
      </c>
      <c r="D14" s="35"/>
      <c r="E14" s="36"/>
      <c r="F14" s="14"/>
    </row>
    <row r="15" spans="1:6" ht="16.8" customHeight="1" x14ac:dyDescent="0.3">
      <c r="A15" s="6"/>
      <c r="B15" s="79" t="s">
        <v>50</v>
      </c>
      <c r="C15" s="81">
        <v>27025</v>
      </c>
      <c r="D15" s="35"/>
      <c r="E15" s="36"/>
      <c r="F15" s="14"/>
    </row>
    <row r="16" spans="1:6" ht="15" customHeight="1" x14ac:dyDescent="0.3">
      <c r="A16" s="6"/>
      <c r="B16" s="79" t="s">
        <v>40</v>
      </c>
      <c r="C16" s="81">
        <v>1078</v>
      </c>
      <c r="D16" s="35"/>
      <c r="E16" s="36"/>
      <c r="F16" s="14"/>
    </row>
    <row r="17" spans="1:6" ht="15" customHeight="1" x14ac:dyDescent="0.3">
      <c r="A17" s="6"/>
      <c r="B17" s="65" t="s">
        <v>76</v>
      </c>
      <c r="C17" s="66">
        <v>22161.8</v>
      </c>
      <c r="D17" s="35"/>
      <c r="E17" s="36"/>
      <c r="F17" s="14"/>
    </row>
    <row r="18" spans="1:6" ht="15" customHeight="1" x14ac:dyDescent="0.3">
      <c r="A18" s="6"/>
      <c r="B18" s="79" t="s">
        <v>51</v>
      </c>
      <c r="C18" s="81">
        <v>3410</v>
      </c>
      <c r="D18" s="35"/>
      <c r="E18" s="36"/>
      <c r="F18" s="14"/>
    </row>
    <row r="19" spans="1:6" ht="20.25" customHeight="1" x14ac:dyDescent="0.3">
      <c r="A19" s="6"/>
      <c r="B19" s="79" t="s">
        <v>60</v>
      </c>
      <c r="C19" s="81">
        <v>14179.46</v>
      </c>
      <c r="D19" s="35"/>
      <c r="E19" s="36"/>
      <c r="F19" s="14"/>
    </row>
    <row r="20" spans="1:6" ht="20.25" customHeight="1" x14ac:dyDescent="0.3">
      <c r="A20" s="6"/>
      <c r="B20" s="65" t="s">
        <v>77</v>
      </c>
      <c r="C20" s="66">
        <v>17851.080000000002</v>
      </c>
      <c r="D20" s="35"/>
      <c r="E20" s="36"/>
      <c r="F20" s="14"/>
    </row>
    <row r="21" spans="1:6" ht="20.25" customHeight="1" x14ac:dyDescent="0.3">
      <c r="A21" s="6"/>
      <c r="B21" s="79" t="s">
        <v>55</v>
      </c>
      <c r="C21" s="82">
        <v>2070.6</v>
      </c>
      <c r="D21" s="35"/>
      <c r="E21" s="36"/>
      <c r="F21" s="14"/>
    </row>
    <row r="22" spans="1:6" ht="20.25" customHeight="1" x14ac:dyDescent="0.3">
      <c r="A22" s="6"/>
      <c r="B22" s="79" t="s">
        <v>0</v>
      </c>
      <c r="C22" s="81">
        <v>1179.5999999999999</v>
      </c>
      <c r="D22" s="35"/>
      <c r="E22" s="36"/>
      <c r="F22" s="14"/>
    </row>
    <row r="23" spans="1:6" ht="20.25" customHeight="1" x14ac:dyDescent="0.3">
      <c r="A23" s="6"/>
      <c r="B23" s="65" t="s">
        <v>78</v>
      </c>
      <c r="C23" s="67">
        <v>30220.400000000001</v>
      </c>
      <c r="D23" s="35"/>
      <c r="E23" s="36"/>
      <c r="F23" s="14"/>
    </row>
    <row r="24" spans="1:6" ht="20.25" customHeight="1" x14ac:dyDescent="0.3">
      <c r="A24" s="6"/>
      <c r="B24" s="79" t="s">
        <v>5</v>
      </c>
      <c r="C24" s="81">
        <v>324</v>
      </c>
      <c r="D24" s="35"/>
      <c r="E24" s="36"/>
      <c r="F24" s="14"/>
    </row>
    <row r="25" spans="1:6" ht="19.8" customHeight="1" x14ac:dyDescent="0.3">
      <c r="A25" s="6"/>
      <c r="B25" s="79" t="s">
        <v>38</v>
      </c>
      <c r="C25" s="81">
        <v>4219</v>
      </c>
      <c r="D25" s="39"/>
      <c r="E25" s="37"/>
      <c r="F25" s="14"/>
    </row>
    <row r="26" spans="1:6" ht="19.8" customHeight="1" x14ac:dyDescent="0.3">
      <c r="A26" s="6"/>
      <c r="B26" s="79" t="s">
        <v>59</v>
      </c>
      <c r="C26" s="81">
        <v>36000</v>
      </c>
      <c r="D26" s="39"/>
      <c r="E26" s="37"/>
      <c r="F26" s="14"/>
    </row>
    <row r="27" spans="1:6" ht="18.600000000000001" customHeight="1" x14ac:dyDescent="0.3">
      <c r="A27" s="6"/>
      <c r="B27" s="79" t="s">
        <v>74</v>
      </c>
      <c r="C27" s="81">
        <v>53677</v>
      </c>
      <c r="D27" s="40"/>
      <c r="E27" s="41"/>
      <c r="F27" s="14"/>
    </row>
    <row r="28" spans="1:6" ht="18.600000000000001" customHeight="1" x14ac:dyDescent="0.3">
      <c r="A28" s="6"/>
      <c r="B28" s="79" t="s">
        <v>75</v>
      </c>
      <c r="C28" s="81">
        <v>22100</v>
      </c>
      <c r="D28" s="42"/>
      <c r="E28" s="41"/>
      <c r="F28" s="14"/>
    </row>
    <row r="29" spans="1:6" ht="18.600000000000001" customHeight="1" x14ac:dyDescent="0.3">
      <c r="A29" s="6"/>
      <c r="B29" s="65" t="s">
        <v>79</v>
      </c>
      <c r="C29" s="66">
        <v>52377</v>
      </c>
      <c r="D29" s="42"/>
      <c r="E29" s="41"/>
      <c r="F29" s="14"/>
    </row>
    <row r="30" spans="1:6" ht="18.600000000000001" customHeight="1" x14ac:dyDescent="0.3">
      <c r="A30" s="6"/>
      <c r="B30" s="65" t="s">
        <v>80</v>
      </c>
      <c r="C30" s="66">
        <v>7750</v>
      </c>
      <c r="D30" s="42"/>
      <c r="E30" s="41"/>
      <c r="F30" s="14"/>
    </row>
    <row r="31" spans="1:6" ht="19.2" customHeight="1" x14ac:dyDescent="0.3">
      <c r="A31" s="6"/>
      <c r="B31" s="56" t="s">
        <v>39</v>
      </c>
      <c r="C31" s="57">
        <v>14457</v>
      </c>
      <c r="D31" s="40"/>
      <c r="E31" s="36"/>
      <c r="F31" s="14"/>
    </row>
    <row r="32" spans="1:6" ht="21" customHeight="1" x14ac:dyDescent="0.3">
      <c r="A32" s="6"/>
      <c r="B32" s="56" t="s">
        <v>49</v>
      </c>
      <c r="C32" s="57">
        <v>2485</v>
      </c>
      <c r="D32" s="40"/>
      <c r="E32" s="41"/>
      <c r="F32" s="14"/>
    </row>
    <row r="33" spans="1:6" ht="21" customHeight="1" x14ac:dyDescent="0.3">
      <c r="A33" s="6"/>
      <c r="B33" s="65" t="s">
        <v>81</v>
      </c>
      <c r="C33" s="66">
        <v>6540</v>
      </c>
      <c r="D33" s="40"/>
      <c r="E33" s="41"/>
      <c r="F33" s="14"/>
    </row>
    <row r="34" spans="1:6" ht="18" customHeight="1" x14ac:dyDescent="0.3">
      <c r="A34" s="6"/>
      <c r="B34" s="56" t="s">
        <v>54</v>
      </c>
      <c r="C34" s="57">
        <v>2281</v>
      </c>
      <c r="D34" s="40"/>
      <c r="E34" s="41"/>
      <c r="F34" s="14"/>
    </row>
    <row r="35" spans="1:6" ht="15" customHeight="1" x14ac:dyDescent="0.3">
      <c r="A35" s="6"/>
      <c r="B35" s="56" t="s">
        <v>33</v>
      </c>
      <c r="C35" s="57">
        <v>8165</v>
      </c>
      <c r="D35" s="42"/>
      <c r="E35" s="41"/>
      <c r="F35" s="14"/>
    </row>
    <row r="36" spans="1:6" ht="22.2" customHeight="1" x14ac:dyDescent="0.3">
      <c r="A36" s="6"/>
      <c r="B36" s="56" t="s">
        <v>57</v>
      </c>
      <c r="C36" s="57">
        <v>14704.6</v>
      </c>
      <c r="D36" s="42"/>
      <c r="E36" s="41"/>
      <c r="F36" s="14"/>
    </row>
    <row r="37" spans="1:6" ht="22.2" customHeight="1" x14ac:dyDescent="0.3">
      <c r="A37" s="6"/>
      <c r="B37" s="56" t="s">
        <v>53</v>
      </c>
      <c r="C37" s="57">
        <v>71008</v>
      </c>
      <c r="D37" s="42"/>
      <c r="E37" s="41"/>
      <c r="F37" s="14"/>
    </row>
    <row r="38" spans="1:6" ht="22.2" customHeight="1" x14ac:dyDescent="0.3">
      <c r="A38" s="6"/>
      <c r="B38" s="56" t="s">
        <v>58</v>
      </c>
      <c r="C38" s="57">
        <v>51879</v>
      </c>
      <c r="D38" s="42"/>
      <c r="E38" s="41"/>
      <c r="F38" s="14"/>
    </row>
    <row r="39" spans="1:6" ht="24.6" customHeight="1" x14ac:dyDescent="0.3">
      <c r="A39" s="8"/>
      <c r="B39" s="56" t="s">
        <v>52</v>
      </c>
      <c r="C39" s="58">
        <v>42239.17</v>
      </c>
      <c r="D39" s="43"/>
      <c r="E39" s="44"/>
    </row>
    <row r="40" spans="1:6" ht="19.2" customHeight="1" thickBot="1" x14ac:dyDescent="0.35">
      <c r="A40" s="8"/>
      <c r="B40" s="56" t="s">
        <v>56</v>
      </c>
      <c r="C40" s="57">
        <v>25651.46</v>
      </c>
      <c r="D40" s="45"/>
      <c r="E40" s="43"/>
    </row>
    <row r="41" spans="1:6" ht="18" customHeight="1" thickBot="1" x14ac:dyDescent="0.35">
      <c r="A41" s="9"/>
      <c r="B41" s="56" t="s">
        <v>6</v>
      </c>
      <c r="C41" s="57">
        <v>152604</v>
      </c>
      <c r="D41" s="46"/>
      <c r="E41" s="44"/>
    </row>
    <row r="42" spans="1:6" ht="16.2" customHeight="1" thickBot="1" x14ac:dyDescent="0.35">
      <c r="A42" s="12"/>
      <c r="B42" s="56" t="s">
        <v>32</v>
      </c>
      <c r="C42" s="57">
        <v>59525</v>
      </c>
      <c r="D42" s="46"/>
      <c r="E42" s="44"/>
    </row>
    <row r="43" spans="1:6" ht="21" customHeight="1" thickBot="1" x14ac:dyDescent="0.35">
      <c r="A43" s="10"/>
      <c r="B43" s="47" t="s">
        <v>8</v>
      </c>
      <c r="C43" s="61">
        <f>C41+C40+C39+C38+C37+C36+C35+C34+C33+C32+C31+C30+C29+C28+C27+C26+C25+C24+C23+C22+C21+C20+C19+C18+C17+C16+C15+C14+C13+C11+C10+C9+C42</f>
        <v>1958799.75</v>
      </c>
      <c r="D43" s="45"/>
      <c r="E43" s="48"/>
    </row>
    <row r="44" spans="1:6" ht="15" x14ac:dyDescent="0.25">
      <c r="A44" s="1"/>
      <c r="B44" s="68" t="s">
        <v>82</v>
      </c>
      <c r="C44" s="11"/>
      <c r="D44" s="49"/>
      <c r="E44" s="24"/>
    </row>
    <row r="45" spans="1:6" ht="15.6" customHeight="1" x14ac:dyDescent="0.25">
      <c r="B45" s="69" t="s">
        <v>71</v>
      </c>
      <c r="C45" s="70">
        <f>C4-C43</f>
        <v>-422684.35000000009</v>
      </c>
      <c r="D45" s="11"/>
      <c r="E45" s="11"/>
    </row>
    <row r="46" spans="1:6" ht="13.8" hidden="1" x14ac:dyDescent="0.25">
      <c r="B46" s="11"/>
      <c r="C46" s="11"/>
      <c r="D46" s="11"/>
      <c r="E46" s="11"/>
    </row>
    <row r="47" spans="1:6" ht="13.8" hidden="1" x14ac:dyDescent="0.25">
      <c r="B47" s="11"/>
      <c r="C47" s="11"/>
      <c r="D47" s="11"/>
      <c r="E47" s="11"/>
    </row>
    <row r="48" spans="1:6" ht="18" customHeight="1" x14ac:dyDescent="0.25">
      <c r="B48" s="11" t="s">
        <v>91</v>
      </c>
      <c r="C48" s="11" t="s">
        <v>72</v>
      </c>
      <c r="D48" s="11"/>
      <c r="E48" s="11"/>
    </row>
    <row r="49" spans="2:5" ht="22.8" customHeight="1" x14ac:dyDescent="0.25">
      <c r="B49" s="50" t="s">
        <v>45</v>
      </c>
      <c r="C49" s="51"/>
      <c r="D49" s="51"/>
      <c r="E49" s="11"/>
    </row>
    <row r="50" spans="2:5" ht="14.4" thickBot="1" x14ac:dyDescent="0.3">
      <c r="B50" s="20" t="s">
        <v>43</v>
      </c>
      <c r="C50" s="11"/>
      <c r="D50" s="20"/>
      <c r="E50" s="11"/>
    </row>
    <row r="51" spans="2:5" ht="14.4" thickBot="1" x14ac:dyDescent="0.3">
      <c r="B51" s="11" t="s">
        <v>21</v>
      </c>
      <c r="C51" s="74">
        <v>123511</v>
      </c>
      <c r="D51" s="21" t="s">
        <v>4</v>
      </c>
      <c r="E51" s="71" t="s">
        <v>88</v>
      </c>
    </row>
    <row r="52" spans="2:5" ht="13.8" x14ac:dyDescent="0.25">
      <c r="B52" s="26"/>
      <c r="C52" s="23" t="s">
        <v>7</v>
      </c>
      <c r="D52" s="11"/>
      <c r="E52" s="75"/>
    </row>
    <row r="53" spans="2:5" ht="14.4" thickBot="1" x14ac:dyDescent="0.3">
      <c r="B53" s="29" t="s">
        <v>9</v>
      </c>
      <c r="C53" s="25" t="s">
        <v>10</v>
      </c>
      <c r="D53" s="24"/>
      <c r="E53" s="76"/>
    </row>
    <row r="54" spans="2:5" ht="14.4" x14ac:dyDescent="0.3">
      <c r="B54" s="30" t="s">
        <v>34</v>
      </c>
      <c r="C54" s="31">
        <v>69882</v>
      </c>
      <c r="D54" s="43"/>
      <c r="E54" s="75">
        <v>74075</v>
      </c>
    </row>
    <row r="55" spans="2:5" ht="14.4" x14ac:dyDescent="0.3">
      <c r="B55" s="30" t="s">
        <v>35</v>
      </c>
      <c r="C55" s="34">
        <v>6900</v>
      </c>
      <c r="D55" s="43"/>
      <c r="E55" s="78">
        <v>7314</v>
      </c>
    </row>
    <row r="56" spans="2:5" ht="14.4" x14ac:dyDescent="0.3">
      <c r="B56" s="30" t="s">
        <v>23</v>
      </c>
      <c r="C56" s="34">
        <v>21104</v>
      </c>
      <c r="D56" s="39"/>
      <c r="E56" s="78">
        <v>24580</v>
      </c>
    </row>
    <row r="57" spans="2:5" ht="14.4" x14ac:dyDescent="0.3">
      <c r="B57" s="37" t="s">
        <v>11</v>
      </c>
      <c r="C57" s="38">
        <v>12842</v>
      </c>
      <c r="D57" s="39"/>
      <c r="E57" s="78">
        <v>12850</v>
      </c>
    </row>
    <row r="58" spans="2:5" ht="14.4" x14ac:dyDescent="0.3">
      <c r="B58" s="37" t="s">
        <v>89</v>
      </c>
      <c r="C58" s="38" t="s">
        <v>90</v>
      </c>
      <c r="D58" s="39"/>
      <c r="E58" s="78"/>
    </row>
    <row r="59" spans="2:5" ht="14.4" x14ac:dyDescent="0.3">
      <c r="B59" s="37" t="s">
        <v>84</v>
      </c>
      <c r="C59" s="38">
        <v>1842</v>
      </c>
      <c r="D59" s="39"/>
      <c r="E59" s="78">
        <v>2000</v>
      </c>
    </row>
    <row r="60" spans="2:5" ht="14.4" x14ac:dyDescent="0.3">
      <c r="B60" s="37" t="s">
        <v>83</v>
      </c>
      <c r="C60" s="38">
        <v>645</v>
      </c>
      <c r="D60" s="39"/>
      <c r="E60" s="78">
        <v>1020</v>
      </c>
    </row>
    <row r="61" spans="2:5" ht="14.4" x14ac:dyDescent="0.3">
      <c r="B61" s="37" t="s">
        <v>12</v>
      </c>
      <c r="C61" s="38">
        <v>3354</v>
      </c>
      <c r="D61" s="39"/>
      <c r="E61" s="78">
        <v>3600</v>
      </c>
    </row>
    <row r="62" spans="2:5" ht="14.4" x14ac:dyDescent="0.3">
      <c r="B62" s="37" t="s">
        <v>17</v>
      </c>
      <c r="C62" s="38">
        <v>400</v>
      </c>
      <c r="D62" s="39"/>
      <c r="E62" s="78">
        <v>450</v>
      </c>
    </row>
    <row r="63" spans="2:5" ht="14.4" x14ac:dyDescent="0.3">
      <c r="B63" s="37" t="s">
        <v>13</v>
      </c>
      <c r="C63" s="38">
        <v>344</v>
      </c>
      <c r="D63" s="39"/>
      <c r="E63" s="78">
        <v>400</v>
      </c>
    </row>
    <row r="64" spans="2:5" ht="14.4" x14ac:dyDescent="0.3">
      <c r="B64" s="37" t="s">
        <v>18</v>
      </c>
      <c r="C64" s="38">
        <v>944</v>
      </c>
      <c r="D64" s="39"/>
      <c r="E64" s="78">
        <v>1000</v>
      </c>
    </row>
    <row r="65" spans="2:5" ht="14.4" x14ac:dyDescent="0.3">
      <c r="B65" s="37" t="s">
        <v>86</v>
      </c>
      <c r="C65" s="38">
        <v>1152</v>
      </c>
      <c r="D65" s="39"/>
      <c r="E65" s="78">
        <v>1150</v>
      </c>
    </row>
    <row r="66" spans="2:5" ht="14.4" x14ac:dyDescent="0.3">
      <c r="B66" s="37" t="s">
        <v>85</v>
      </c>
      <c r="C66" s="38">
        <v>900</v>
      </c>
      <c r="D66" s="39"/>
      <c r="E66" s="78">
        <v>900</v>
      </c>
    </row>
    <row r="67" spans="2:5" ht="14.4" x14ac:dyDescent="0.3">
      <c r="B67" s="37" t="s">
        <v>14</v>
      </c>
      <c r="C67" s="38">
        <v>220</v>
      </c>
      <c r="D67" s="39"/>
      <c r="E67" s="78">
        <v>300</v>
      </c>
    </row>
    <row r="68" spans="2:5" ht="14.4" x14ac:dyDescent="0.3">
      <c r="B68" s="37" t="s">
        <v>22</v>
      </c>
      <c r="C68" s="38">
        <v>6850</v>
      </c>
      <c r="D68" s="39"/>
      <c r="E68" s="78">
        <v>6850</v>
      </c>
    </row>
    <row r="69" spans="2:5" ht="14.4" x14ac:dyDescent="0.3">
      <c r="B69" s="37" t="s">
        <v>15</v>
      </c>
      <c r="C69" s="38">
        <v>200</v>
      </c>
      <c r="D69" s="39"/>
      <c r="E69" s="78">
        <v>300</v>
      </c>
    </row>
    <row r="70" spans="2:5" ht="14.4" x14ac:dyDescent="0.3">
      <c r="B70" s="37" t="s">
        <v>87</v>
      </c>
      <c r="C70" s="38">
        <v>200</v>
      </c>
      <c r="D70" s="39"/>
      <c r="E70" s="78">
        <v>300</v>
      </c>
    </row>
    <row r="71" spans="2:5" ht="14.4" x14ac:dyDescent="0.3">
      <c r="B71" s="37" t="s">
        <v>19</v>
      </c>
      <c r="C71" s="38">
        <v>4217</v>
      </c>
      <c r="D71" s="39"/>
      <c r="E71" s="78">
        <v>4300</v>
      </c>
    </row>
    <row r="72" spans="2:5" ht="14.4" x14ac:dyDescent="0.3">
      <c r="B72" s="37" t="s">
        <v>20</v>
      </c>
      <c r="C72" s="38">
        <v>166</v>
      </c>
      <c r="D72" s="77"/>
      <c r="E72" s="78">
        <v>200</v>
      </c>
    </row>
    <row r="73" spans="2:5" ht="13.2" customHeight="1" x14ac:dyDescent="0.3">
      <c r="B73" s="37" t="s">
        <v>69</v>
      </c>
      <c r="C73" s="38">
        <v>545</v>
      </c>
      <c r="D73" s="43"/>
      <c r="E73" s="78">
        <v>600</v>
      </c>
    </row>
    <row r="74" spans="2:5" ht="15" thickBot="1" x14ac:dyDescent="0.35">
      <c r="B74" s="37" t="s">
        <v>16</v>
      </c>
      <c r="C74" s="38">
        <v>4960</v>
      </c>
      <c r="D74" s="45"/>
      <c r="E74" s="78">
        <v>5000</v>
      </c>
    </row>
    <row r="75" spans="2:5" ht="14.4" hidden="1" customHeight="1" thickBot="1" x14ac:dyDescent="0.35">
      <c r="B75" s="37"/>
      <c r="C75" s="52"/>
      <c r="D75" s="46"/>
      <c r="E75" s="78"/>
    </row>
    <row r="76" spans="2:5" ht="15" hidden="1" thickBot="1" x14ac:dyDescent="0.35">
      <c r="B76" s="37"/>
      <c r="C76" s="52"/>
      <c r="D76" s="46"/>
      <c r="E76" s="78"/>
    </row>
    <row r="77" spans="2:5" ht="15" thickBot="1" x14ac:dyDescent="0.35">
      <c r="B77" s="47" t="s">
        <v>8</v>
      </c>
      <c r="C77" s="53">
        <f>C54+C55+C56+C57+C61+C62+C63+C64+C65+C66+C67+C68+C69+C70+C71+C72+C74+C60+C59</f>
        <v>137122</v>
      </c>
      <c r="D77" s="45"/>
      <c r="E77" s="71">
        <f>SUM(E54:E74)</f>
        <v>147189</v>
      </c>
    </row>
    <row r="78" spans="2:5" ht="13.8" x14ac:dyDescent="0.25">
      <c r="B78" s="11"/>
      <c r="C78" s="11"/>
      <c r="D78" s="11"/>
      <c r="E78" s="11"/>
    </row>
    <row r="79" spans="2:5" ht="13.8" x14ac:dyDescent="0.25">
      <c r="B79" s="11"/>
      <c r="C79" s="11"/>
      <c r="D79" s="11"/>
      <c r="E79" s="11"/>
    </row>
    <row r="80" spans="2:5" ht="13.8" x14ac:dyDescent="0.25">
      <c r="B80" s="15" t="s">
        <v>62</v>
      </c>
      <c r="C80" s="54" t="s">
        <v>24</v>
      </c>
      <c r="D80" s="11"/>
      <c r="E80" s="11"/>
    </row>
    <row r="81" spans="1:5" ht="13.8" x14ac:dyDescent="0.25">
      <c r="B81" s="15"/>
      <c r="C81" s="15"/>
      <c r="D81" s="11"/>
      <c r="E81" s="11"/>
    </row>
    <row r="82" spans="1:5" ht="13.8" x14ac:dyDescent="0.25">
      <c r="A82" s="13"/>
      <c r="B82" s="15" t="s">
        <v>26</v>
      </c>
      <c r="C82" s="15">
        <v>6000</v>
      </c>
      <c r="D82" s="11"/>
      <c r="E82" s="11"/>
    </row>
    <row r="83" spans="1:5" ht="13.8" x14ac:dyDescent="0.25">
      <c r="A83" s="13"/>
      <c r="B83" s="15" t="s">
        <v>27</v>
      </c>
      <c r="C83" s="15">
        <v>21960</v>
      </c>
      <c r="D83" s="11"/>
      <c r="E83" s="11"/>
    </row>
    <row r="84" spans="1:5" ht="13.8" x14ac:dyDescent="0.25">
      <c r="A84" s="13"/>
      <c r="B84" s="15" t="s">
        <v>28</v>
      </c>
      <c r="C84" s="15">
        <v>7200</v>
      </c>
      <c r="D84" s="11"/>
      <c r="E84" s="11"/>
    </row>
    <row r="85" spans="1:5" ht="13.8" x14ac:dyDescent="0.25">
      <c r="A85" s="13"/>
      <c r="B85" s="15" t="s">
        <v>61</v>
      </c>
      <c r="C85" s="15">
        <v>1750</v>
      </c>
      <c r="D85" s="11"/>
      <c r="E85" s="11"/>
    </row>
    <row r="86" spans="1:5" ht="13.8" x14ac:dyDescent="0.25">
      <c r="A86" s="13"/>
      <c r="B86" s="15" t="s">
        <v>29</v>
      </c>
      <c r="C86" s="15">
        <v>6600</v>
      </c>
      <c r="D86" s="11"/>
      <c r="E86" s="11"/>
    </row>
    <row r="87" spans="1:5" ht="13.8" x14ac:dyDescent="0.25">
      <c r="A87" s="13"/>
      <c r="B87" s="15" t="s">
        <v>36</v>
      </c>
      <c r="C87" s="15">
        <v>11200</v>
      </c>
      <c r="D87" s="11"/>
      <c r="E87" s="11"/>
    </row>
    <row r="88" spans="1:5" ht="17.399999999999999" customHeight="1" x14ac:dyDescent="0.25">
      <c r="A88" s="13"/>
      <c r="B88" s="15" t="s">
        <v>44</v>
      </c>
      <c r="C88" s="54">
        <v>14400</v>
      </c>
      <c r="D88" s="11"/>
      <c r="E88" s="11"/>
    </row>
    <row r="89" spans="1:5" ht="14.4" customHeight="1" x14ac:dyDescent="0.25">
      <c r="A89" s="59"/>
      <c r="B89" s="15" t="s">
        <v>67</v>
      </c>
      <c r="C89" s="15">
        <v>12000</v>
      </c>
      <c r="D89" s="11"/>
      <c r="E89" s="11"/>
    </row>
    <row r="90" spans="1:5" ht="14.4" customHeight="1" x14ac:dyDescent="0.25">
      <c r="A90" s="13"/>
      <c r="B90" s="16"/>
      <c r="C90" s="15"/>
      <c r="D90" s="11"/>
      <c r="E90" s="11"/>
    </row>
    <row r="91" spans="1:5" ht="13.8" x14ac:dyDescent="0.25">
      <c r="B91" s="15" t="s">
        <v>25</v>
      </c>
      <c r="C91" s="15">
        <f>C82+C83+C84+C85+C86+C87+C88+C89+C90</f>
        <v>81110</v>
      </c>
      <c r="D91" s="11"/>
      <c r="E91" s="11"/>
    </row>
    <row r="92" spans="1:5" ht="13.8" x14ac:dyDescent="0.25">
      <c r="B92" s="15"/>
      <c r="C92" s="15"/>
      <c r="D92" s="11"/>
      <c r="E92" s="11"/>
    </row>
    <row r="93" spans="1:5" ht="13.8" x14ac:dyDescent="0.25">
      <c r="B93" s="11" t="s">
        <v>46</v>
      </c>
      <c r="C93" s="54" t="s">
        <v>37</v>
      </c>
      <c r="D93" s="11"/>
      <c r="E93" s="11"/>
    </row>
    <row r="94" spans="1:5" ht="13.8" x14ac:dyDescent="0.25">
      <c r="B94" s="11"/>
      <c r="C94" s="11"/>
      <c r="D94" s="11"/>
      <c r="E94" s="11"/>
    </row>
    <row r="95" spans="1:5" ht="13.8" x14ac:dyDescent="0.25">
      <c r="B95" s="15" t="s">
        <v>63</v>
      </c>
      <c r="C95" s="72">
        <v>22215.8</v>
      </c>
      <c r="D95" s="11"/>
      <c r="E95" s="11"/>
    </row>
    <row r="96" spans="1:5" ht="13.8" x14ac:dyDescent="0.25">
      <c r="B96" s="15" t="s">
        <v>64</v>
      </c>
      <c r="C96" s="72">
        <v>19952.12</v>
      </c>
      <c r="D96" s="11"/>
      <c r="E96" s="11"/>
    </row>
    <row r="97" spans="1:5" ht="18.600000000000001" customHeight="1" x14ac:dyDescent="0.25">
      <c r="B97" s="15" t="s">
        <v>65</v>
      </c>
      <c r="C97" s="72">
        <v>3472.67</v>
      </c>
      <c r="D97" s="11"/>
      <c r="E97" s="11"/>
    </row>
    <row r="98" spans="1:5" ht="15.6" customHeight="1" x14ac:dyDescent="0.25">
      <c r="A98" s="13"/>
      <c r="B98" s="15" t="s">
        <v>66</v>
      </c>
      <c r="C98" s="73">
        <v>20200</v>
      </c>
      <c r="D98" s="11"/>
      <c r="E98" s="11"/>
    </row>
    <row r="99" spans="1:5" ht="13.8" x14ac:dyDescent="0.25">
      <c r="B99" s="15" t="s">
        <v>68</v>
      </c>
      <c r="C99" s="55">
        <v>15269</v>
      </c>
      <c r="D99" s="11"/>
      <c r="E99" s="11"/>
    </row>
    <row r="101" spans="1:5" ht="13.8" x14ac:dyDescent="0.25">
      <c r="B101" s="15" t="s">
        <v>25</v>
      </c>
      <c r="C101" s="55">
        <f>C95+C96+C97+C98+C99+C100</f>
        <v>81109.59</v>
      </c>
    </row>
  </sheetData>
  <phoneticPr fontId="0" type="noConversion"/>
  <pageMargins left="0.23622047244094491" right="0.23622047244094491" top="0.74803149606299213" bottom="0.74803149606299213" header="0.31496062992125984" footer="0.31496062992125984"/>
  <pageSetup paperSize="9" scale="83" fitToHeight="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2020-03-12T12:26:01Z</cp:lastPrinted>
  <dcterms:created xsi:type="dcterms:W3CDTF">2011-07-12T11:42:04Z</dcterms:created>
  <dcterms:modified xsi:type="dcterms:W3CDTF">2020-03-12T12:27:59Z</dcterms:modified>
</cp:coreProperties>
</file>